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sdnet-my.sharepoint.com/personal/sjoslyn_aisd_net/Documents/Desktop/"/>
    </mc:Choice>
  </mc:AlternateContent>
  <xr:revisionPtr revIDLastSave="0" documentId="8_{8B12C26D-5093-4138-BAA6-DD4325549467}" xr6:coauthVersionLast="47" xr6:coauthVersionMax="47" xr10:uidLastSave="{00000000-0000-0000-0000-000000000000}"/>
  <bookViews>
    <workbookView xWindow="-120" yWindow="-120" windowWidth="20730" windowHeight="11160" xr2:uid="{A2D11049-0803-4173-824A-481A20E329A3}"/>
  </bookViews>
  <sheets>
    <sheet name="Detail" sheetId="1" r:id="rId1"/>
  </sheets>
  <definedNames>
    <definedName name="_xlnm.Print_Area" localSheetId="0">Detail!$A$1:$L$49</definedName>
    <definedName name="_xlnm.Print_Titles" localSheetId="0">Detail!$1:$8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H47" i="1"/>
  <c r="F47" i="1"/>
  <c r="D47" i="1"/>
  <c r="R46" i="1"/>
  <c r="L46" i="1"/>
  <c r="V46" i="1" s="1"/>
  <c r="L45" i="1"/>
  <c r="P40" i="1"/>
  <c r="P47" i="1" s="1"/>
  <c r="J40" i="1"/>
  <c r="H40" i="1"/>
  <c r="F40" i="1"/>
  <c r="R39" i="1"/>
  <c r="L39" i="1"/>
  <c r="R38" i="1"/>
  <c r="L38" i="1"/>
  <c r="V38" i="1" s="1"/>
  <c r="R37" i="1"/>
  <c r="L37" i="1"/>
  <c r="V37" i="1" s="1"/>
  <c r="L36" i="1"/>
  <c r="R35" i="1"/>
  <c r="L35" i="1"/>
  <c r="R34" i="1"/>
  <c r="L34" i="1"/>
  <c r="V34" i="1" s="1"/>
  <c r="R33" i="1"/>
  <c r="V33" i="1" s="1"/>
  <c r="L33" i="1"/>
  <c r="R32" i="1"/>
  <c r="L32" i="1"/>
  <c r="V32" i="1" s="1"/>
  <c r="R31" i="1"/>
  <c r="L31" i="1"/>
  <c r="V31" i="1" s="1"/>
  <c r="R30" i="1"/>
  <c r="V30" i="1" s="1"/>
  <c r="L30" i="1"/>
  <c r="R29" i="1"/>
  <c r="L29" i="1"/>
  <c r="V29" i="1" s="1"/>
  <c r="R28" i="1"/>
  <c r="L28" i="1"/>
  <c r="V28" i="1" s="1"/>
  <c r="R27" i="1"/>
  <c r="L27" i="1"/>
  <c r="V27" i="1" s="1"/>
  <c r="R26" i="1"/>
  <c r="L26" i="1"/>
  <c r="V26" i="1" s="1"/>
  <c r="R25" i="1"/>
  <c r="L25" i="1"/>
  <c r="R24" i="1"/>
  <c r="L24" i="1"/>
  <c r="R23" i="1"/>
  <c r="L23" i="1"/>
  <c r="V23" i="1" s="1"/>
  <c r="R22" i="1"/>
  <c r="L22" i="1"/>
  <c r="V22" i="1" s="1"/>
  <c r="R21" i="1"/>
  <c r="L21" i="1"/>
  <c r="V21" i="1" s="1"/>
  <c r="R20" i="1"/>
  <c r="L20" i="1"/>
  <c r="V20" i="1" s="1"/>
  <c r="R19" i="1"/>
  <c r="D19" i="1"/>
  <c r="L19" i="1" s="1"/>
  <c r="V19" i="1" s="1"/>
  <c r="R18" i="1"/>
  <c r="D18" i="1"/>
  <c r="L18" i="1" s="1"/>
  <c r="V14" i="1"/>
  <c r="R14" i="1"/>
  <c r="P14" i="1"/>
  <c r="P49" i="1" s="1"/>
  <c r="J14" i="1"/>
  <c r="J42" i="1" s="1"/>
  <c r="J49" i="1" s="1"/>
  <c r="H14" i="1"/>
  <c r="H42" i="1" s="1"/>
  <c r="H49" i="1" s="1"/>
  <c r="F14" i="1"/>
  <c r="F42" i="1" s="1"/>
  <c r="F49" i="1" s="1"/>
  <c r="D14" i="1"/>
  <c r="R12" i="1"/>
  <c r="L12" i="1"/>
  <c r="R11" i="1"/>
  <c r="L11" i="1"/>
  <c r="L14" i="1" s="1"/>
  <c r="R10" i="1"/>
  <c r="V10" i="1" s="1"/>
  <c r="L10" i="1"/>
  <c r="L47" i="1" l="1"/>
  <c r="V12" i="1"/>
  <c r="V24" i="1"/>
  <c r="V35" i="1"/>
  <c r="V39" i="1"/>
  <c r="R40" i="1"/>
  <c r="R47" i="1" s="1"/>
  <c r="R49" i="1" s="1"/>
  <c r="V18" i="1"/>
  <c r="L40" i="1"/>
  <c r="L42" i="1" s="1"/>
  <c r="L49" i="1" s="1"/>
  <c r="V25" i="1"/>
  <c r="V11" i="1"/>
  <c r="D40" i="1"/>
  <c r="D42" i="1" l="1"/>
  <c r="D49" i="1" s="1"/>
  <c r="V40" i="1"/>
  <c r="V47" i="1" s="1"/>
  <c r="V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RANGEL</author>
  </authors>
  <commentList>
    <comment ref="D18" authorId="0" shapeId="0" xr:uid="{126C91D2-20E8-4AE3-AD38-C26885EB900E}">
      <text>
        <r>
          <rPr>
            <b/>
            <sz val="9"/>
            <color indexed="81"/>
            <rFont val="Tahoma"/>
            <charset val="1"/>
          </rPr>
          <t>Laura RANGEL:</t>
        </r>
        <r>
          <rPr>
            <sz val="9"/>
            <color indexed="81"/>
            <rFont val="Tahoma"/>
            <charset val="1"/>
          </rPr>
          <t xml:space="preserve">
Subtracted $1 due to rounding.</t>
        </r>
      </text>
    </comment>
  </commentList>
</comments>
</file>

<file path=xl/sharedStrings.xml><?xml version="1.0" encoding="utf-8"?>
<sst xmlns="http://schemas.openxmlformats.org/spreadsheetml/2006/main" count="85" uniqueCount="78">
  <si>
    <t>Combined 2024-2025 Adopted Budget - Detail by Fund</t>
  </si>
  <si>
    <t>All Funds</t>
  </si>
  <si>
    <t>General</t>
  </si>
  <si>
    <t>Debt</t>
  </si>
  <si>
    <t>Capital</t>
  </si>
  <si>
    <t>Child</t>
  </si>
  <si>
    <t>Total</t>
  </si>
  <si>
    <t>Food Service</t>
  </si>
  <si>
    <t>Subtotal</t>
  </si>
  <si>
    <t>Operating</t>
  </si>
  <si>
    <t>Service</t>
  </si>
  <si>
    <t>Projects</t>
  </si>
  <si>
    <t>Nutrition</t>
  </si>
  <si>
    <t>Governmental</t>
  </si>
  <si>
    <t>Enterprise</t>
  </si>
  <si>
    <t>Proprietary</t>
  </si>
  <si>
    <t>Fund</t>
  </si>
  <si>
    <t>Fund Types</t>
  </si>
  <si>
    <t>Revenues</t>
  </si>
  <si>
    <t>5700</t>
  </si>
  <si>
    <t>Local &amp; Intermediate Revenue</t>
  </si>
  <si>
    <t>5800</t>
  </si>
  <si>
    <t>State Program Revenue</t>
  </si>
  <si>
    <t>5900</t>
  </si>
  <si>
    <t>Federal Program Revenue</t>
  </si>
  <si>
    <t>Total Revenues</t>
  </si>
  <si>
    <t>Expenditures</t>
  </si>
  <si>
    <t>Function</t>
  </si>
  <si>
    <t>11</t>
  </si>
  <si>
    <t>Instruction</t>
  </si>
  <si>
    <t>12</t>
  </si>
  <si>
    <t>Instructional Resources &amp; Media Services</t>
  </si>
  <si>
    <t>13</t>
  </si>
  <si>
    <t>Curriculum &amp; Staff Development</t>
  </si>
  <si>
    <t>21</t>
  </si>
  <si>
    <t>Instructional Administration</t>
  </si>
  <si>
    <t>23</t>
  </si>
  <si>
    <t>School Administration</t>
  </si>
  <si>
    <t>31</t>
  </si>
  <si>
    <t>Guidance &amp; Counseling</t>
  </si>
  <si>
    <t>32</t>
  </si>
  <si>
    <t>Attendance &amp; Social Work Service</t>
  </si>
  <si>
    <t>33</t>
  </si>
  <si>
    <t>Health Services</t>
  </si>
  <si>
    <t>34</t>
  </si>
  <si>
    <t>Pupil Transportation</t>
  </si>
  <si>
    <t>35</t>
  </si>
  <si>
    <t>36</t>
  </si>
  <si>
    <t>Co-curricular Activities</t>
  </si>
  <si>
    <t>41</t>
  </si>
  <si>
    <t>General Administration</t>
  </si>
  <si>
    <t>51</t>
  </si>
  <si>
    <t>Plant Maintenance &amp; Operations</t>
  </si>
  <si>
    <t>52</t>
  </si>
  <si>
    <t>Security</t>
  </si>
  <si>
    <t>53</t>
  </si>
  <si>
    <t>Computer Processing</t>
  </si>
  <si>
    <t>61</t>
  </si>
  <si>
    <t>Community Services</t>
  </si>
  <si>
    <t>71</t>
  </si>
  <si>
    <t>Debt Service</t>
  </si>
  <si>
    <t>81</t>
  </si>
  <si>
    <t>Facility Acquisition &amp; Construction</t>
  </si>
  <si>
    <t>91</t>
  </si>
  <si>
    <t>Contracted Instructional Services (Ch. 49 Recapture)</t>
  </si>
  <si>
    <t>95</t>
  </si>
  <si>
    <t>Student Tuition Non-public Schools</t>
  </si>
  <si>
    <t>97</t>
  </si>
  <si>
    <t>Payments to TIF</t>
  </si>
  <si>
    <t>99</t>
  </si>
  <si>
    <t>Other Intergovernmental Charges</t>
  </si>
  <si>
    <t>Total Expenditures</t>
  </si>
  <si>
    <t>Excess/(Deficiency) of Revenue and Expenditures</t>
  </si>
  <si>
    <t>Other Financing Sources (Uses)</t>
  </si>
  <si>
    <t>Other Resources</t>
  </si>
  <si>
    <t>Other Uses</t>
  </si>
  <si>
    <t>Total Other Financing Sources (Uses)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</si>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</sst>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 applyAlignment="1"/>
    <xf numFmtId="164" fontId="4" fillId="0" borderId="0" xfId="1" applyNumberFormat="1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/>
    <xf numFmtId="43" fontId="3" fillId="0" borderId="0" xfId="1" applyFont="1" applyFill="1" applyAlignment="1"/>
    <xf numFmtId="164" fontId="4" fillId="0" borderId="0" xfId="1" quotePrefix="1" applyNumberFormat="1" applyFont="1"/>
    <xf numFmtId="43" fontId="0" fillId="0" borderId="0" xfId="1" applyFont="1" applyFill="1"/>
    <xf numFmtId="43" fontId="0" fillId="2" borderId="0" xfId="1" applyFont="1" applyFill="1"/>
    <xf numFmtId="43" fontId="0" fillId="0" borderId="0" xfId="1" applyFont="1" applyFill="1" applyAlignment="1">
      <alignment horizontal="center"/>
    </xf>
    <xf numFmtId="43" fontId="1" fillId="0" borderId="0" xfId="1" applyFont="1" applyFill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" fillId="2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2" borderId="0" xfId="1" applyFont="1" applyFill="1" applyAlignment="1">
      <alignment horizontal="center"/>
    </xf>
    <xf numFmtId="164" fontId="0" fillId="0" borderId="0" xfId="1" applyNumberFormat="1" applyFont="1"/>
    <xf numFmtId="43" fontId="0" fillId="0" borderId="0" xfId="1" applyFont="1" applyFill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2" borderId="0" xfId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10" fontId="0" fillId="0" borderId="0" xfId="3" applyNumberFormat="1" applyFont="1"/>
    <xf numFmtId="43" fontId="2" fillId="0" borderId="0" xfId="1" applyFont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43" fontId="0" fillId="0" borderId="0" xfId="1" quotePrefix="1" applyFont="1" applyAlignment="1">
      <alignment horizontal="center"/>
    </xf>
    <xf numFmtId="165" fontId="0" fillId="0" borderId="0" xfId="2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Border="1"/>
    <xf numFmtId="165" fontId="0" fillId="2" borderId="0" xfId="2" applyNumberFormat="1" applyFont="1" applyFill="1" applyBorder="1"/>
    <xf numFmtId="165" fontId="0" fillId="0" borderId="0" xfId="2" applyNumberFormat="1" applyFont="1"/>
    <xf numFmtId="43" fontId="2" fillId="0" borderId="0" xfId="1" applyFont="1" applyAlignment="1">
      <alignment horizontal="right"/>
    </xf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4" fontId="2" fillId="0" borderId="1" xfId="1" applyNumberFormat="1" applyFont="1" applyBorder="1"/>
    <xf numFmtId="164" fontId="2" fillId="0" borderId="2" xfId="1" applyNumberFormat="1" applyFont="1" applyFill="1" applyBorder="1"/>
    <xf numFmtId="164" fontId="2" fillId="0" borderId="2" xfId="1" applyNumberFormat="1" applyFont="1" applyBorder="1"/>
    <xf numFmtId="164" fontId="0" fillId="0" borderId="0" xfId="3" applyNumberFormat="1" applyFont="1"/>
    <xf numFmtId="43" fontId="6" fillId="0" borderId="0" xfId="1" applyFont="1"/>
    <xf numFmtId="164" fontId="0" fillId="0" borderId="3" xfId="1" applyNumberFormat="1" applyFont="1" applyFill="1" applyBorder="1"/>
    <xf numFmtId="164" fontId="0" fillId="0" borderId="4" xfId="1" applyNumberFormat="1" applyFont="1" applyFill="1" applyBorder="1"/>
    <xf numFmtId="43" fontId="0" fillId="0" borderId="0" xfId="1" applyFont="1" applyAlignment="1">
      <alignment horizontal="right"/>
    </xf>
    <xf numFmtId="164" fontId="0" fillId="0" borderId="3" xfId="1" applyNumberFormat="1" applyFont="1" applyBorder="1"/>
    <xf numFmtId="164" fontId="2" fillId="0" borderId="5" xfId="1" applyNumberFormat="1" applyFont="1" applyFill="1" applyBorder="1"/>
    <xf numFmtId="164" fontId="2" fillId="0" borderId="6" xfId="1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/>
    <xf numFmtId="10" fontId="0" fillId="0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2</xdr:row>
      <xdr:rowOff>19050</xdr:rowOff>
    </xdr:from>
    <xdr:to>
      <xdr:col>9</xdr:col>
      <xdr:colOff>9525</xdr:colOff>
      <xdr:row>2</xdr:row>
      <xdr:rowOff>22226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8BEF70F7-CE77-4DE0-B28F-825DC37CFD3D}"/>
            </a:ext>
          </a:extLst>
        </xdr:cNvPr>
        <xdr:cNvCxnSpPr>
          <a:cxnSpLocks noChangeShapeType="1"/>
        </xdr:cNvCxnSpPr>
      </xdr:nvCxnSpPr>
      <xdr:spPr bwMode="auto">
        <a:xfrm flipV="1">
          <a:off x="2733675" y="495300"/>
          <a:ext cx="5114925" cy="3176"/>
        </a:xfrm>
        <a:prstGeom prst="straightConnector1">
          <a:avLst/>
        </a:prstGeom>
        <a:noFill/>
        <a:ln w="25400">
          <a:solidFill>
            <a:schemeClr val="accent1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EE8E-92EA-4FD4-A66E-C403CE9AD1F4}">
  <sheetPr>
    <pageSetUpPr fitToPage="1"/>
  </sheetPr>
  <dimension ref="A1:AG76"/>
  <sheetViews>
    <sheetView tabSelected="1" zoomScaleNormal="100" workbookViewId="0">
      <selection sqref="A1:L1"/>
    </sheetView>
  </sheetViews>
  <sheetFormatPr defaultRowHeight="15" x14ac:dyDescent="0.25"/>
  <cols>
    <col min="1" max="1" width="2.5703125" style="5" customWidth="1"/>
    <col min="2" max="2" width="18.140625" style="5" customWidth="1"/>
    <col min="3" max="3" width="49.28515625" style="5" bestFit="1" customWidth="1"/>
    <col min="4" max="4" width="13.7109375" style="10" customWidth="1"/>
    <col min="5" max="5" width="1.7109375" style="10" customWidth="1"/>
    <col min="6" max="6" width="13.7109375" style="10" customWidth="1"/>
    <col min="7" max="7" width="1.7109375" style="10" customWidth="1"/>
    <col min="8" max="8" width="15" style="10" customWidth="1"/>
    <col min="9" max="9" width="1.7109375" style="10" customWidth="1"/>
    <col min="10" max="10" width="13.7109375" style="10" customWidth="1"/>
    <col min="11" max="11" width="1.7109375" style="10" customWidth="1"/>
    <col min="12" max="12" width="14.7109375" style="10" customWidth="1"/>
    <col min="13" max="13" width="1.7109375" style="5" customWidth="1"/>
    <col min="14" max="14" width="1.7109375" style="5" hidden="1" customWidth="1"/>
    <col min="15" max="15" width="1.7109375" style="10" hidden="1" customWidth="1"/>
    <col min="16" max="16" width="13.7109375" style="5" hidden="1" customWidth="1"/>
    <col min="17" max="17" width="1.7109375" style="5" hidden="1" customWidth="1"/>
    <col min="18" max="18" width="14.7109375" style="5" hidden="1" customWidth="1"/>
    <col min="19" max="21" width="1.7109375" style="5" hidden="1" customWidth="1"/>
    <col min="22" max="22" width="14.28515625" style="5" hidden="1" customWidth="1"/>
    <col min="23" max="23" width="16" style="18" bestFit="1" customWidth="1"/>
    <col min="24" max="24" width="16" style="5" bestFit="1" customWidth="1"/>
    <col min="25" max="25" width="15.28515625" style="5" bestFit="1" customWidth="1"/>
    <col min="26" max="31" width="12.85546875" style="5" customWidth="1"/>
  </cols>
  <sheetData>
    <row r="1" spans="1:3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</row>
    <row r="2" spans="1:33" ht="18.75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3"/>
      <c r="X2" s="4"/>
    </row>
    <row r="3" spans="1:33" ht="15" customHeight="1" x14ac:dyDescent="0.3">
      <c r="A3" s="2"/>
      <c r="B3" s="2"/>
      <c r="C3" s="2"/>
      <c r="D3" s="8"/>
      <c r="E3" s="8"/>
      <c r="F3" s="8"/>
      <c r="G3" s="8"/>
      <c r="H3" s="8"/>
      <c r="I3" s="8"/>
      <c r="J3" s="8"/>
      <c r="K3" s="8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9"/>
    </row>
    <row r="4" spans="1:33" ht="15" customHeight="1" x14ac:dyDescent="0.3">
      <c r="A4" s="2"/>
      <c r="B4" s="2"/>
      <c r="C4" s="2"/>
      <c r="D4" s="8"/>
      <c r="E4" s="8"/>
      <c r="F4" s="8"/>
      <c r="G4" s="8"/>
      <c r="H4" s="8"/>
      <c r="I4" s="8"/>
      <c r="J4" s="8"/>
      <c r="K4" s="8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9"/>
    </row>
    <row r="5" spans="1:33" ht="12" customHeight="1" x14ac:dyDescent="0.25">
      <c r="N5" s="11"/>
      <c r="T5" s="11"/>
      <c r="W5" s="9"/>
    </row>
    <row r="6" spans="1:33" x14ac:dyDescent="0.25">
      <c r="D6" s="12" t="s">
        <v>2</v>
      </c>
      <c r="E6" s="12"/>
      <c r="F6" s="12" t="s">
        <v>3</v>
      </c>
      <c r="G6" s="12"/>
      <c r="H6" s="12" t="s">
        <v>4</v>
      </c>
      <c r="I6" s="13"/>
      <c r="J6" s="12" t="s">
        <v>5</v>
      </c>
      <c r="K6" s="12"/>
      <c r="L6" s="12" t="s">
        <v>6</v>
      </c>
      <c r="M6" s="14"/>
      <c r="N6" s="15"/>
      <c r="O6" s="13"/>
      <c r="P6" s="16" t="s">
        <v>7</v>
      </c>
      <c r="Q6" s="16"/>
      <c r="R6" s="16" t="s">
        <v>8</v>
      </c>
      <c r="S6" s="16"/>
      <c r="T6" s="17"/>
      <c r="U6" s="16"/>
      <c r="V6" s="16"/>
    </row>
    <row r="7" spans="1:33" x14ac:dyDescent="0.25">
      <c r="D7" s="12" t="s">
        <v>9</v>
      </c>
      <c r="E7" s="12"/>
      <c r="F7" s="12" t="s">
        <v>10</v>
      </c>
      <c r="G7" s="12"/>
      <c r="H7" s="12" t="s">
        <v>11</v>
      </c>
      <c r="I7" s="19"/>
      <c r="J7" s="12" t="s">
        <v>12</v>
      </c>
      <c r="K7" s="12"/>
      <c r="L7" s="12" t="s">
        <v>13</v>
      </c>
      <c r="M7" s="20"/>
      <c r="N7" s="21"/>
      <c r="O7" s="19"/>
      <c r="P7" s="16" t="s">
        <v>14</v>
      </c>
      <c r="Q7" s="16"/>
      <c r="R7" s="16" t="s">
        <v>15</v>
      </c>
      <c r="S7" s="16"/>
      <c r="T7" s="17"/>
      <c r="U7" s="16"/>
      <c r="V7" s="16"/>
    </row>
    <row r="8" spans="1:33" ht="17.25" x14ac:dyDescent="0.4">
      <c r="D8" s="22" t="s">
        <v>16</v>
      </c>
      <c r="E8" s="22"/>
      <c r="F8" s="22" t="s">
        <v>16</v>
      </c>
      <c r="G8" s="23"/>
      <c r="H8" s="22" t="s">
        <v>16</v>
      </c>
      <c r="I8" s="23"/>
      <c r="J8" s="22" t="s">
        <v>16</v>
      </c>
      <c r="K8" s="22"/>
      <c r="L8" s="22" t="s">
        <v>17</v>
      </c>
      <c r="M8" s="24"/>
      <c r="N8" s="25"/>
      <c r="O8" s="23"/>
      <c r="P8" s="26" t="s">
        <v>16</v>
      </c>
      <c r="Q8" s="24"/>
      <c r="R8" s="26" t="s">
        <v>17</v>
      </c>
      <c r="S8" s="24"/>
      <c r="T8" s="25"/>
      <c r="U8" s="24"/>
      <c r="V8" s="26" t="s">
        <v>6</v>
      </c>
      <c r="W8" s="27"/>
    </row>
    <row r="9" spans="1:33" ht="16.5" customHeight="1" x14ac:dyDescent="0.25">
      <c r="A9" s="28" t="s">
        <v>18</v>
      </c>
      <c r="D9" s="29"/>
      <c r="E9" s="29"/>
      <c r="F9" s="29"/>
      <c r="G9" s="30"/>
      <c r="H9" s="29"/>
      <c r="I9" s="30"/>
      <c r="J9" s="29"/>
      <c r="K9" s="29"/>
      <c r="L9" s="29"/>
      <c r="M9" s="31"/>
      <c r="N9" s="32"/>
      <c r="O9" s="30"/>
      <c r="P9" s="18"/>
      <c r="Q9" s="31"/>
      <c r="R9" s="18"/>
      <c r="S9" s="31"/>
      <c r="T9" s="32"/>
      <c r="U9" s="31"/>
      <c r="V9" s="18"/>
      <c r="W9" s="5"/>
    </row>
    <row r="10" spans="1:33" ht="16.5" customHeight="1" x14ac:dyDescent="0.25">
      <c r="B10" s="33" t="s">
        <v>19</v>
      </c>
      <c r="C10" s="5" t="s">
        <v>20</v>
      </c>
      <c r="D10" s="34">
        <v>337451957</v>
      </c>
      <c r="E10" s="35"/>
      <c r="F10" s="34">
        <v>121722871</v>
      </c>
      <c r="G10" s="35"/>
      <c r="H10" s="34">
        <v>26648639</v>
      </c>
      <c r="I10" s="35"/>
      <c r="J10" s="34">
        <v>4913026</v>
      </c>
      <c r="K10" s="35"/>
      <c r="L10" s="34">
        <f>SUM(D10:J10)</f>
        <v>490736493</v>
      </c>
      <c r="M10" s="36"/>
      <c r="N10" s="37"/>
      <c r="O10" s="35"/>
      <c r="P10" s="34">
        <v>0</v>
      </c>
      <c r="Q10" s="35"/>
      <c r="R10" s="34">
        <f>+P10</f>
        <v>0</v>
      </c>
      <c r="S10" s="36"/>
      <c r="T10" s="37"/>
      <c r="U10" s="36"/>
      <c r="V10" s="38">
        <f>+L10+R10</f>
        <v>490736493</v>
      </c>
      <c r="W10" s="5"/>
    </row>
    <row r="11" spans="1:33" ht="16.5" customHeight="1" x14ac:dyDescent="0.25">
      <c r="B11" s="33" t="s">
        <v>21</v>
      </c>
      <c r="C11" s="5" t="s">
        <v>22</v>
      </c>
      <c r="D11" s="29">
        <v>259811206</v>
      </c>
      <c r="E11" s="30"/>
      <c r="F11" s="29">
        <v>9745286</v>
      </c>
      <c r="G11" s="30"/>
      <c r="H11" s="29">
        <v>0</v>
      </c>
      <c r="I11" s="30"/>
      <c r="J11" s="29">
        <v>149718</v>
      </c>
      <c r="K11" s="30"/>
      <c r="L11" s="29">
        <f>SUM(D11:J11)</f>
        <v>269706210</v>
      </c>
      <c r="M11" s="31"/>
      <c r="N11" s="32"/>
      <c r="O11" s="30"/>
      <c r="P11" s="29">
        <v>0</v>
      </c>
      <c r="Q11" s="30"/>
      <c r="R11" s="29">
        <f>+P11</f>
        <v>0</v>
      </c>
      <c r="S11" s="31"/>
      <c r="T11" s="32"/>
      <c r="U11" s="31"/>
      <c r="V11" s="18">
        <f>+L11+R11</f>
        <v>269706210</v>
      </c>
      <c r="W11" s="5"/>
    </row>
    <row r="12" spans="1:33" ht="16.5" customHeight="1" x14ac:dyDescent="0.25">
      <c r="B12" s="33" t="s">
        <v>23</v>
      </c>
      <c r="C12" s="5" t="s">
        <v>24</v>
      </c>
      <c r="D12" s="29">
        <v>4051100</v>
      </c>
      <c r="E12" s="30"/>
      <c r="F12" s="29">
        <v>132110</v>
      </c>
      <c r="G12" s="30"/>
      <c r="H12" s="29">
        <v>0</v>
      </c>
      <c r="I12" s="30"/>
      <c r="J12" s="29">
        <v>35010545</v>
      </c>
      <c r="K12" s="30"/>
      <c r="L12" s="29">
        <f>SUM(D12:J12)</f>
        <v>39193755</v>
      </c>
      <c r="M12" s="31"/>
      <c r="N12" s="32"/>
      <c r="O12" s="30"/>
      <c r="P12" s="29">
        <v>0</v>
      </c>
      <c r="Q12" s="30"/>
      <c r="R12" s="29">
        <f>+P12</f>
        <v>0</v>
      </c>
      <c r="S12" s="31"/>
      <c r="T12" s="32"/>
      <c r="U12" s="31"/>
      <c r="V12" s="18">
        <f>+L12+R12</f>
        <v>39193755</v>
      </c>
      <c r="W12" s="27"/>
    </row>
    <row r="13" spans="1:33" s="5" customFormat="1" ht="10.5" customHeight="1" x14ac:dyDescent="0.25">
      <c r="C13" s="39"/>
      <c r="D13" s="40"/>
      <c r="E13" s="41"/>
      <c r="F13" s="40"/>
      <c r="G13" s="41"/>
      <c r="H13" s="40"/>
      <c r="I13" s="41"/>
      <c r="J13" s="40"/>
      <c r="K13" s="41"/>
      <c r="L13" s="40"/>
      <c r="M13" s="42"/>
      <c r="N13" s="43"/>
      <c r="O13" s="41"/>
      <c r="P13" s="40"/>
      <c r="Q13" s="41"/>
      <c r="R13" s="40"/>
      <c r="S13" s="42"/>
      <c r="T13" s="43"/>
      <c r="U13" s="42"/>
      <c r="V13" s="44"/>
      <c r="W13" s="27"/>
      <c r="AF13"/>
      <c r="AG13"/>
    </row>
    <row r="14" spans="1:33" ht="15.75" thickBot="1" x14ac:dyDescent="0.3">
      <c r="C14" s="39" t="s">
        <v>25</v>
      </c>
      <c r="D14" s="45">
        <f>SUM(D10:D13)</f>
        <v>601314263</v>
      </c>
      <c r="E14" s="41"/>
      <c r="F14" s="45">
        <f>SUM(F10:F13)</f>
        <v>131600267</v>
      </c>
      <c r="G14" s="41"/>
      <c r="H14" s="45">
        <f>SUM(H10:H13)</f>
        <v>26648639</v>
      </c>
      <c r="I14" s="41"/>
      <c r="J14" s="45">
        <f>SUM(J10:J13)</f>
        <v>40073289</v>
      </c>
      <c r="K14" s="41"/>
      <c r="L14" s="45">
        <f>SUM(L10:L13)</f>
        <v>799636458</v>
      </c>
      <c r="M14" s="42"/>
      <c r="N14" s="43"/>
      <c r="O14" s="41"/>
      <c r="P14" s="45">
        <f>SUM(P13:P13)</f>
        <v>0</v>
      </c>
      <c r="Q14" s="41"/>
      <c r="R14" s="45">
        <f>SUM(R13:R13)</f>
        <v>0</v>
      </c>
      <c r="S14" s="42"/>
      <c r="T14" s="43"/>
      <c r="U14" s="42"/>
      <c r="V14" s="46">
        <f>SUM(V13:V13)</f>
        <v>0</v>
      </c>
      <c r="W14" s="47"/>
    </row>
    <row r="15" spans="1:33" ht="11.25" customHeight="1" thickTop="1" x14ac:dyDescent="0.25">
      <c r="D15" s="29"/>
      <c r="E15" s="30"/>
      <c r="F15" s="29"/>
      <c r="G15" s="30"/>
      <c r="H15" s="29"/>
      <c r="I15" s="30"/>
      <c r="J15" s="29"/>
      <c r="K15" s="30"/>
      <c r="L15" s="29"/>
      <c r="M15" s="31"/>
      <c r="N15" s="32"/>
      <c r="O15" s="30"/>
      <c r="P15" s="29"/>
      <c r="Q15" s="30"/>
      <c r="R15" s="29"/>
      <c r="S15" s="31"/>
      <c r="T15" s="32"/>
      <c r="U15" s="31"/>
      <c r="V15" s="18"/>
    </row>
    <row r="16" spans="1:33" s="5" customFormat="1" ht="16.5" customHeight="1" x14ac:dyDescent="0.25">
      <c r="A16" s="28" t="s">
        <v>26</v>
      </c>
      <c r="D16" s="29"/>
      <c r="E16" s="30"/>
      <c r="F16" s="29"/>
      <c r="G16" s="30"/>
      <c r="H16" s="29"/>
      <c r="I16" s="30"/>
      <c r="J16" s="29"/>
      <c r="K16" s="30"/>
      <c r="L16" s="29"/>
      <c r="M16" s="31"/>
      <c r="N16" s="32"/>
      <c r="O16" s="30"/>
      <c r="P16" s="29"/>
      <c r="Q16" s="30"/>
      <c r="R16" s="29"/>
      <c r="S16" s="31"/>
      <c r="T16" s="32"/>
      <c r="U16" s="31"/>
      <c r="V16" s="18"/>
      <c r="W16" s="18"/>
      <c r="AF16"/>
      <c r="AG16"/>
    </row>
    <row r="17" spans="2:33" s="5" customFormat="1" ht="16.5" customHeight="1" x14ac:dyDescent="0.4">
      <c r="B17" s="48" t="s">
        <v>27</v>
      </c>
      <c r="D17" s="29"/>
      <c r="E17" s="30"/>
      <c r="F17" s="29"/>
      <c r="G17" s="30"/>
      <c r="H17" s="29"/>
      <c r="I17" s="30"/>
      <c r="J17" s="29"/>
      <c r="K17" s="30"/>
      <c r="L17" s="29"/>
      <c r="M17" s="31"/>
      <c r="N17" s="32"/>
      <c r="O17" s="30"/>
      <c r="P17" s="29"/>
      <c r="Q17" s="30"/>
      <c r="R17" s="29"/>
      <c r="S17" s="31"/>
      <c r="T17" s="32"/>
      <c r="U17" s="31"/>
      <c r="V17" s="18"/>
      <c r="W17" s="18"/>
      <c r="AF17"/>
      <c r="AG17"/>
    </row>
    <row r="18" spans="2:33" s="5" customFormat="1" ht="16.5" customHeight="1" x14ac:dyDescent="0.25">
      <c r="B18" s="33" t="s">
        <v>28</v>
      </c>
      <c r="C18" s="5" t="s">
        <v>29</v>
      </c>
      <c r="D18" s="29">
        <f>388755229-1</f>
        <v>388755228</v>
      </c>
      <c r="E18" s="30"/>
      <c r="F18" s="29">
        <v>0</v>
      </c>
      <c r="G18" s="30"/>
      <c r="H18" s="30">
        <v>11158274</v>
      </c>
      <c r="I18" s="30"/>
      <c r="J18" s="29">
        <v>0</v>
      </c>
      <c r="K18" s="30"/>
      <c r="L18" s="30">
        <f t="shared" ref="L18:L39" si="0">SUM(D18:J18)</f>
        <v>399913502</v>
      </c>
      <c r="M18" s="31"/>
      <c r="N18" s="32"/>
      <c r="O18" s="30"/>
      <c r="P18" s="29">
        <v>0</v>
      </c>
      <c r="Q18" s="30"/>
      <c r="R18" s="29">
        <f>+P18</f>
        <v>0</v>
      </c>
      <c r="S18" s="31"/>
      <c r="T18" s="32"/>
      <c r="U18" s="31"/>
      <c r="V18" s="18">
        <f t="shared" ref="V18:V39" si="1">+L18+R18</f>
        <v>399913502</v>
      </c>
      <c r="W18" s="18"/>
      <c r="AF18"/>
      <c r="AG18"/>
    </row>
    <row r="19" spans="2:33" s="5" customFormat="1" ht="16.5" customHeight="1" x14ac:dyDescent="0.25">
      <c r="B19" s="33" t="s">
        <v>30</v>
      </c>
      <c r="C19" s="5" t="s">
        <v>31</v>
      </c>
      <c r="D19" s="29">
        <f>7496364</f>
        <v>7496364</v>
      </c>
      <c r="E19" s="30"/>
      <c r="F19" s="29">
        <v>0</v>
      </c>
      <c r="G19" s="30"/>
      <c r="H19" s="30">
        <v>0</v>
      </c>
      <c r="I19" s="30"/>
      <c r="J19" s="29">
        <v>0</v>
      </c>
      <c r="K19" s="30"/>
      <c r="L19" s="30">
        <f t="shared" si="0"/>
        <v>7496364</v>
      </c>
      <c r="M19" s="31"/>
      <c r="N19" s="32"/>
      <c r="O19" s="30"/>
      <c r="P19" s="29">
        <v>0</v>
      </c>
      <c r="Q19" s="30"/>
      <c r="R19" s="29">
        <f t="shared" ref="R19:R39" si="2">+P19</f>
        <v>0</v>
      </c>
      <c r="S19" s="31"/>
      <c r="T19" s="32"/>
      <c r="U19" s="31"/>
      <c r="V19" s="18">
        <f t="shared" si="1"/>
        <v>7496364</v>
      </c>
      <c r="W19" s="18"/>
      <c r="AF19"/>
      <c r="AG19"/>
    </row>
    <row r="20" spans="2:33" s="5" customFormat="1" ht="16.5" customHeight="1" x14ac:dyDescent="0.25">
      <c r="B20" s="33" t="s">
        <v>32</v>
      </c>
      <c r="C20" s="5" t="s">
        <v>33</v>
      </c>
      <c r="D20" s="29">
        <v>9524279</v>
      </c>
      <c r="E20" s="30"/>
      <c r="F20" s="29">
        <v>0</v>
      </c>
      <c r="G20" s="30"/>
      <c r="H20" s="30">
        <v>0</v>
      </c>
      <c r="I20" s="30"/>
      <c r="J20" s="29">
        <v>0</v>
      </c>
      <c r="K20" s="30"/>
      <c r="L20" s="30">
        <f t="shared" si="0"/>
        <v>9524279</v>
      </c>
      <c r="M20" s="31"/>
      <c r="N20" s="32"/>
      <c r="O20" s="30"/>
      <c r="P20" s="29">
        <v>0</v>
      </c>
      <c r="Q20" s="30"/>
      <c r="R20" s="29">
        <f t="shared" si="2"/>
        <v>0</v>
      </c>
      <c r="S20" s="31"/>
      <c r="T20" s="32"/>
      <c r="U20" s="31"/>
      <c r="V20" s="18">
        <f t="shared" si="1"/>
        <v>9524279</v>
      </c>
      <c r="W20" s="18"/>
      <c r="AF20"/>
      <c r="AG20"/>
    </row>
    <row r="21" spans="2:33" ht="16.5" customHeight="1" x14ac:dyDescent="0.25">
      <c r="B21" s="33" t="s">
        <v>34</v>
      </c>
      <c r="C21" s="5" t="s">
        <v>35</v>
      </c>
      <c r="D21" s="29">
        <v>14390096</v>
      </c>
      <c r="E21" s="30"/>
      <c r="F21" s="29">
        <v>0</v>
      </c>
      <c r="G21" s="30"/>
      <c r="H21" s="30">
        <v>0</v>
      </c>
      <c r="I21" s="30"/>
      <c r="J21" s="29">
        <v>0</v>
      </c>
      <c r="K21" s="30"/>
      <c r="L21" s="30">
        <f t="shared" si="0"/>
        <v>14390096</v>
      </c>
      <c r="M21" s="31"/>
      <c r="N21" s="32"/>
      <c r="O21" s="30"/>
      <c r="P21" s="29">
        <v>0</v>
      </c>
      <c r="Q21" s="30"/>
      <c r="R21" s="29">
        <f t="shared" si="2"/>
        <v>0</v>
      </c>
      <c r="S21" s="31"/>
      <c r="T21" s="32"/>
      <c r="U21" s="31"/>
      <c r="V21" s="18">
        <f t="shared" si="1"/>
        <v>14390096</v>
      </c>
    </row>
    <row r="22" spans="2:33" s="5" customFormat="1" ht="16.5" customHeight="1" x14ac:dyDescent="0.25">
      <c r="B22" s="33" t="s">
        <v>36</v>
      </c>
      <c r="C22" s="5" t="s">
        <v>37</v>
      </c>
      <c r="D22" s="29">
        <v>37518253</v>
      </c>
      <c r="E22" s="30"/>
      <c r="F22" s="29">
        <v>0</v>
      </c>
      <c r="G22" s="30"/>
      <c r="H22" s="30">
        <v>0</v>
      </c>
      <c r="I22" s="30"/>
      <c r="J22" s="29">
        <v>0</v>
      </c>
      <c r="K22" s="30"/>
      <c r="L22" s="30">
        <f t="shared" si="0"/>
        <v>37518253</v>
      </c>
      <c r="M22" s="31"/>
      <c r="N22" s="32"/>
      <c r="O22" s="30"/>
      <c r="P22" s="29">
        <v>0</v>
      </c>
      <c r="Q22" s="30"/>
      <c r="R22" s="29">
        <f t="shared" si="2"/>
        <v>0</v>
      </c>
      <c r="S22" s="31"/>
      <c r="T22" s="32"/>
      <c r="U22" s="31"/>
      <c r="V22" s="18">
        <f t="shared" si="1"/>
        <v>37518253</v>
      </c>
      <c r="W22" s="18"/>
      <c r="AF22"/>
      <c r="AG22"/>
    </row>
    <row r="23" spans="2:33" s="5" customFormat="1" ht="16.5" customHeight="1" x14ac:dyDescent="0.25">
      <c r="B23" s="33" t="s">
        <v>38</v>
      </c>
      <c r="C23" s="5" t="s">
        <v>39</v>
      </c>
      <c r="D23" s="29">
        <v>34893051</v>
      </c>
      <c r="E23" s="30"/>
      <c r="F23" s="29">
        <v>0</v>
      </c>
      <c r="G23" s="30"/>
      <c r="H23" s="30">
        <v>0</v>
      </c>
      <c r="I23" s="30"/>
      <c r="J23" s="29">
        <v>0</v>
      </c>
      <c r="K23" s="30"/>
      <c r="L23" s="30">
        <f t="shared" si="0"/>
        <v>34893051</v>
      </c>
      <c r="M23" s="31"/>
      <c r="N23" s="32"/>
      <c r="O23" s="30"/>
      <c r="P23" s="29">
        <v>0</v>
      </c>
      <c r="Q23" s="30"/>
      <c r="R23" s="29">
        <f t="shared" si="2"/>
        <v>0</v>
      </c>
      <c r="S23" s="31"/>
      <c r="T23" s="32"/>
      <c r="U23" s="31"/>
      <c r="V23" s="18">
        <f t="shared" si="1"/>
        <v>34893051</v>
      </c>
      <c r="W23" s="18"/>
      <c r="AF23"/>
      <c r="AG23"/>
    </row>
    <row r="24" spans="2:33" s="5" customFormat="1" ht="16.5" customHeight="1" x14ac:dyDescent="0.25">
      <c r="B24" s="33" t="s">
        <v>40</v>
      </c>
      <c r="C24" s="5" t="s">
        <v>41</v>
      </c>
      <c r="D24" s="29">
        <v>3401738</v>
      </c>
      <c r="E24" s="30"/>
      <c r="F24" s="29">
        <v>0</v>
      </c>
      <c r="G24" s="30"/>
      <c r="H24" s="30">
        <v>0</v>
      </c>
      <c r="I24" s="30"/>
      <c r="J24" s="29">
        <v>0</v>
      </c>
      <c r="K24" s="30"/>
      <c r="L24" s="30">
        <f t="shared" si="0"/>
        <v>3401738</v>
      </c>
      <c r="M24" s="31"/>
      <c r="N24" s="32"/>
      <c r="O24" s="30"/>
      <c r="P24" s="29">
        <v>0</v>
      </c>
      <c r="Q24" s="30"/>
      <c r="R24" s="29">
        <f t="shared" si="2"/>
        <v>0</v>
      </c>
      <c r="S24" s="31"/>
      <c r="T24" s="32"/>
      <c r="U24" s="31"/>
      <c r="V24" s="18">
        <f t="shared" si="1"/>
        <v>3401738</v>
      </c>
      <c r="W24" s="18"/>
      <c r="AF24"/>
      <c r="AG24"/>
    </row>
    <row r="25" spans="2:33" s="5" customFormat="1" ht="16.5" customHeight="1" x14ac:dyDescent="0.25">
      <c r="B25" s="33" t="s">
        <v>42</v>
      </c>
      <c r="C25" s="5" t="s">
        <v>43</v>
      </c>
      <c r="D25" s="29">
        <v>8993607</v>
      </c>
      <c r="E25" s="30"/>
      <c r="F25" s="29">
        <v>0</v>
      </c>
      <c r="G25" s="30"/>
      <c r="H25" s="30">
        <v>0</v>
      </c>
      <c r="I25" s="30"/>
      <c r="J25" s="29">
        <v>0</v>
      </c>
      <c r="K25" s="30"/>
      <c r="L25" s="30">
        <f t="shared" si="0"/>
        <v>8993607</v>
      </c>
      <c r="M25" s="31"/>
      <c r="N25" s="32"/>
      <c r="O25" s="30"/>
      <c r="P25" s="29">
        <v>0</v>
      </c>
      <c r="Q25" s="30"/>
      <c r="R25" s="29">
        <f t="shared" si="2"/>
        <v>0</v>
      </c>
      <c r="S25" s="31"/>
      <c r="T25" s="32"/>
      <c r="U25" s="31"/>
      <c r="V25" s="18">
        <f t="shared" si="1"/>
        <v>8993607</v>
      </c>
      <c r="W25" s="18"/>
      <c r="AF25"/>
      <c r="AG25"/>
    </row>
    <row r="26" spans="2:33" s="5" customFormat="1" ht="16.5" customHeight="1" x14ac:dyDescent="0.25">
      <c r="B26" s="33" t="s">
        <v>44</v>
      </c>
      <c r="C26" s="5" t="s">
        <v>45</v>
      </c>
      <c r="D26" s="29">
        <v>22533514</v>
      </c>
      <c r="E26" s="30"/>
      <c r="F26" s="29">
        <v>0</v>
      </c>
      <c r="G26" s="30"/>
      <c r="H26" s="30">
        <v>9991501</v>
      </c>
      <c r="I26" s="30"/>
      <c r="J26" s="29">
        <v>0</v>
      </c>
      <c r="K26" s="30"/>
      <c r="L26" s="30">
        <f t="shared" si="0"/>
        <v>32525015</v>
      </c>
      <c r="M26" s="31"/>
      <c r="N26" s="32"/>
      <c r="O26" s="30"/>
      <c r="P26" s="29">
        <v>0</v>
      </c>
      <c r="Q26" s="30"/>
      <c r="R26" s="29">
        <f t="shared" si="2"/>
        <v>0</v>
      </c>
      <c r="S26" s="31"/>
      <c r="T26" s="32"/>
      <c r="U26" s="31"/>
      <c r="V26" s="18">
        <f t="shared" si="1"/>
        <v>32525015</v>
      </c>
      <c r="W26" s="18"/>
      <c r="AF26"/>
      <c r="AG26"/>
    </row>
    <row r="27" spans="2:33" s="5" customFormat="1" ht="16.5" customHeight="1" x14ac:dyDescent="0.25">
      <c r="B27" s="33" t="s">
        <v>46</v>
      </c>
      <c r="C27" s="5" t="s">
        <v>7</v>
      </c>
      <c r="D27" s="29">
        <v>580000</v>
      </c>
      <c r="E27" s="30"/>
      <c r="F27" s="29">
        <v>0</v>
      </c>
      <c r="G27" s="30"/>
      <c r="H27" s="30">
        <v>0</v>
      </c>
      <c r="I27" s="30"/>
      <c r="J27" s="29">
        <v>41535549</v>
      </c>
      <c r="K27" s="30"/>
      <c r="L27" s="30">
        <f t="shared" si="0"/>
        <v>42115549</v>
      </c>
      <c r="M27" s="31"/>
      <c r="N27" s="32"/>
      <c r="O27" s="30"/>
      <c r="P27" s="29">
        <v>0</v>
      </c>
      <c r="Q27" s="30"/>
      <c r="R27" s="29">
        <f t="shared" si="2"/>
        <v>0</v>
      </c>
      <c r="S27" s="31"/>
      <c r="T27" s="32"/>
      <c r="U27" s="31"/>
      <c r="V27" s="18">
        <f t="shared" si="1"/>
        <v>42115549</v>
      </c>
      <c r="W27" s="18"/>
      <c r="AF27"/>
      <c r="AG27"/>
    </row>
    <row r="28" spans="2:33" s="5" customFormat="1" ht="16.5" customHeight="1" x14ac:dyDescent="0.25">
      <c r="B28" s="33" t="s">
        <v>47</v>
      </c>
      <c r="C28" s="5" t="s">
        <v>48</v>
      </c>
      <c r="D28" s="29">
        <v>14764274</v>
      </c>
      <c r="E28" s="30"/>
      <c r="F28" s="29">
        <v>0</v>
      </c>
      <c r="G28" s="30"/>
      <c r="H28" s="30">
        <v>0</v>
      </c>
      <c r="I28" s="30"/>
      <c r="J28" s="29">
        <v>0</v>
      </c>
      <c r="K28" s="30"/>
      <c r="L28" s="30">
        <f t="shared" si="0"/>
        <v>14764274</v>
      </c>
      <c r="M28" s="31"/>
      <c r="N28" s="32"/>
      <c r="O28" s="30"/>
      <c r="P28" s="29">
        <v>0</v>
      </c>
      <c r="Q28" s="30"/>
      <c r="R28" s="29">
        <f t="shared" si="2"/>
        <v>0</v>
      </c>
      <c r="S28" s="31"/>
      <c r="T28" s="32"/>
      <c r="U28" s="31"/>
      <c r="V28" s="18">
        <f t="shared" si="1"/>
        <v>14764274</v>
      </c>
      <c r="W28" s="18"/>
      <c r="AF28"/>
      <c r="AG28"/>
    </row>
    <row r="29" spans="2:33" s="5" customFormat="1" ht="16.5" customHeight="1" x14ac:dyDescent="0.25">
      <c r="B29" s="33" t="s">
        <v>49</v>
      </c>
      <c r="C29" s="5" t="s">
        <v>50</v>
      </c>
      <c r="D29" s="29">
        <v>17475839</v>
      </c>
      <c r="E29" s="30"/>
      <c r="F29" s="29">
        <v>0</v>
      </c>
      <c r="G29" s="30"/>
      <c r="H29" s="30">
        <v>27600</v>
      </c>
      <c r="I29" s="30"/>
      <c r="J29" s="29">
        <v>0</v>
      </c>
      <c r="K29" s="30"/>
      <c r="L29" s="30">
        <f t="shared" si="0"/>
        <v>17503439</v>
      </c>
      <c r="M29" s="31"/>
      <c r="N29" s="32"/>
      <c r="O29" s="30"/>
      <c r="P29" s="29">
        <v>0</v>
      </c>
      <c r="Q29" s="30"/>
      <c r="R29" s="29">
        <f t="shared" si="2"/>
        <v>0</v>
      </c>
      <c r="S29" s="31"/>
      <c r="T29" s="32"/>
      <c r="U29" s="31"/>
      <c r="V29" s="18">
        <f t="shared" si="1"/>
        <v>17503439</v>
      </c>
      <c r="W29" s="18"/>
      <c r="AF29"/>
      <c r="AG29"/>
    </row>
    <row r="30" spans="2:33" s="5" customFormat="1" ht="16.5" customHeight="1" x14ac:dyDescent="0.25">
      <c r="B30" s="33" t="s">
        <v>51</v>
      </c>
      <c r="C30" s="5" t="s">
        <v>52</v>
      </c>
      <c r="D30" s="29">
        <v>74648330</v>
      </c>
      <c r="E30" s="30"/>
      <c r="F30" s="29">
        <v>0</v>
      </c>
      <c r="G30" s="30"/>
      <c r="H30" s="30">
        <v>1757779</v>
      </c>
      <c r="I30" s="30"/>
      <c r="J30" s="29">
        <v>161742</v>
      </c>
      <c r="K30" s="30"/>
      <c r="L30" s="30">
        <f t="shared" si="0"/>
        <v>76567851</v>
      </c>
      <c r="M30" s="31"/>
      <c r="N30" s="32"/>
      <c r="O30" s="30"/>
      <c r="P30" s="29">
        <v>0</v>
      </c>
      <c r="Q30" s="30"/>
      <c r="R30" s="29">
        <f t="shared" si="2"/>
        <v>0</v>
      </c>
      <c r="S30" s="31"/>
      <c r="T30" s="32"/>
      <c r="U30" s="31"/>
      <c r="V30" s="18">
        <f t="shared" si="1"/>
        <v>76567851</v>
      </c>
      <c r="W30" s="18"/>
      <c r="AF30"/>
      <c r="AG30"/>
    </row>
    <row r="31" spans="2:33" s="5" customFormat="1" ht="16.5" customHeight="1" x14ac:dyDescent="0.25">
      <c r="B31" s="33" t="s">
        <v>53</v>
      </c>
      <c r="C31" s="5" t="s">
        <v>54</v>
      </c>
      <c r="D31" s="29">
        <v>17585836</v>
      </c>
      <c r="E31" s="30"/>
      <c r="F31" s="29">
        <v>0</v>
      </c>
      <c r="G31" s="30"/>
      <c r="H31" s="30">
        <v>5119143</v>
      </c>
      <c r="I31" s="30"/>
      <c r="J31" s="29">
        <v>0</v>
      </c>
      <c r="K31" s="30"/>
      <c r="L31" s="30">
        <f t="shared" si="0"/>
        <v>22704979</v>
      </c>
      <c r="M31" s="31"/>
      <c r="N31" s="32"/>
      <c r="O31" s="30"/>
      <c r="P31" s="29">
        <v>0</v>
      </c>
      <c r="Q31" s="30"/>
      <c r="R31" s="29">
        <f t="shared" si="2"/>
        <v>0</v>
      </c>
      <c r="S31" s="31"/>
      <c r="T31" s="32"/>
      <c r="U31" s="31"/>
      <c r="V31" s="18">
        <f t="shared" si="1"/>
        <v>22704979</v>
      </c>
      <c r="W31" s="18"/>
      <c r="AF31"/>
      <c r="AG31"/>
    </row>
    <row r="32" spans="2:33" s="5" customFormat="1" ht="16.5" customHeight="1" x14ac:dyDescent="0.25">
      <c r="B32" s="33" t="s">
        <v>55</v>
      </c>
      <c r="C32" s="5" t="s">
        <v>56</v>
      </c>
      <c r="D32" s="29">
        <v>13686765</v>
      </c>
      <c r="E32" s="30"/>
      <c r="F32" s="29">
        <v>0</v>
      </c>
      <c r="G32" s="30"/>
      <c r="H32" s="30">
        <v>14252059</v>
      </c>
      <c r="I32" s="30"/>
      <c r="J32" s="29">
        <v>0</v>
      </c>
      <c r="K32" s="30"/>
      <c r="L32" s="30">
        <f t="shared" si="0"/>
        <v>27938824</v>
      </c>
      <c r="M32" s="31"/>
      <c r="N32" s="32"/>
      <c r="O32" s="30"/>
      <c r="P32" s="29">
        <v>0</v>
      </c>
      <c r="Q32" s="30"/>
      <c r="R32" s="29">
        <f t="shared" si="2"/>
        <v>0</v>
      </c>
      <c r="S32" s="31"/>
      <c r="T32" s="32"/>
      <c r="U32" s="31"/>
      <c r="V32" s="18">
        <f t="shared" si="1"/>
        <v>27938824</v>
      </c>
      <c r="W32" s="18"/>
      <c r="AF32"/>
      <c r="AG32"/>
    </row>
    <row r="33" spans="1:33" s="5" customFormat="1" ht="16.5" customHeight="1" x14ac:dyDescent="0.25">
      <c r="B33" s="33" t="s">
        <v>57</v>
      </c>
      <c r="C33" s="5" t="s">
        <v>58</v>
      </c>
      <c r="D33" s="29">
        <v>721724</v>
      </c>
      <c r="E33" s="30"/>
      <c r="F33" s="29">
        <v>0</v>
      </c>
      <c r="G33" s="30"/>
      <c r="H33" s="30">
        <v>0</v>
      </c>
      <c r="I33" s="30"/>
      <c r="J33" s="29">
        <v>0</v>
      </c>
      <c r="K33" s="30"/>
      <c r="L33" s="30">
        <f t="shared" si="0"/>
        <v>721724</v>
      </c>
      <c r="M33" s="31"/>
      <c r="N33" s="32"/>
      <c r="O33" s="30"/>
      <c r="P33" s="29">
        <v>0</v>
      </c>
      <c r="Q33" s="30"/>
      <c r="R33" s="29">
        <f t="shared" si="2"/>
        <v>0</v>
      </c>
      <c r="S33" s="31"/>
      <c r="T33" s="32"/>
      <c r="U33" s="31"/>
      <c r="V33" s="18">
        <f t="shared" si="1"/>
        <v>721724</v>
      </c>
      <c r="W33" s="18"/>
      <c r="AF33"/>
      <c r="AG33"/>
    </row>
    <row r="34" spans="1:33" s="5" customFormat="1" ht="16.5" customHeight="1" x14ac:dyDescent="0.25">
      <c r="B34" s="33" t="s">
        <v>59</v>
      </c>
      <c r="C34" s="5" t="s">
        <v>60</v>
      </c>
      <c r="D34" s="29">
        <v>5750</v>
      </c>
      <c r="E34" s="30"/>
      <c r="F34" s="29">
        <v>131600267</v>
      </c>
      <c r="G34" s="30"/>
      <c r="H34" s="30">
        <v>2000000</v>
      </c>
      <c r="I34" s="30"/>
      <c r="J34" s="29">
        <v>0</v>
      </c>
      <c r="K34" s="30"/>
      <c r="L34" s="30">
        <f t="shared" si="0"/>
        <v>133606017</v>
      </c>
      <c r="M34" s="31"/>
      <c r="N34" s="32"/>
      <c r="O34" s="30"/>
      <c r="P34" s="29">
        <v>0</v>
      </c>
      <c r="Q34" s="30"/>
      <c r="R34" s="29">
        <f t="shared" si="2"/>
        <v>0</v>
      </c>
      <c r="S34" s="31"/>
      <c r="T34" s="32"/>
      <c r="U34" s="31"/>
      <c r="V34" s="18">
        <f t="shared" si="1"/>
        <v>133606017</v>
      </c>
      <c r="W34" s="18"/>
      <c r="AF34"/>
      <c r="AG34"/>
    </row>
    <row r="35" spans="1:33" s="5" customFormat="1" ht="16.5" customHeight="1" x14ac:dyDescent="0.25">
      <c r="B35" s="33" t="s">
        <v>61</v>
      </c>
      <c r="C35" s="5" t="s">
        <v>62</v>
      </c>
      <c r="D35" s="29">
        <v>0</v>
      </c>
      <c r="E35" s="30"/>
      <c r="F35" s="29">
        <v>0</v>
      </c>
      <c r="G35" s="30"/>
      <c r="H35" s="30">
        <v>336063682</v>
      </c>
      <c r="I35" s="30"/>
      <c r="J35" s="29">
        <v>0</v>
      </c>
      <c r="K35" s="30"/>
      <c r="L35" s="30">
        <f t="shared" si="0"/>
        <v>336063682</v>
      </c>
      <c r="M35" s="31"/>
      <c r="N35" s="32"/>
      <c r="O35" s="30"/>
      <c r="P35" s="29">
        <v>0</v>
      </c>
      <c r="Q35" s="30"/>
      <c r="R35" s="29">
        <f t="shared" si="2"/>
        <v>0</v>
      </c>
      <c r="S35" s="31"/>
      <c r="T35" s="32"/>
      <c r="U35" s="31"/>
      <c r="V35" s="18">
        <f t="shared" si="1"/>
        <v>336063682</v>
      </c>
      <c r="W35" s="18"/>
      <c r="AF35"/>
      <c r="AG35"/>
    </row>
    <row r="36" spans="1:33" s="5" customFormat="1" ht="16.5" customHeight="1" x14ac:dyDescent="0.25">
      <c r="B36" s="33" t="s">
        <v>63</v>
      </c>
      <c r="C36" s="5" t="s">
        <v>64</v>
      </c>
      <c r="D36" s="29">
        <v>6590031</v>
      </c>
      <c r="E36" s="30"/>
      <c r="F36" s="29">
        <v>0</v>
      </c>
      <c r="G36" s="30"/>
      <c r="H36" s="30">
        <v>0</v>
      </c>
      <c r="I36" s="30"/>
      <c r="J36" s="29">
        <v>0</v>
      </c>
      <c r="K36" s="30"/>
      <c r="L36" s="30">
        <f t="shared" si="0"/>
        <v>6590031</v>
      </c>
      <c r="M36" s="31"/>
      <c r="N36" s="32"/>
      <c r="O36" s="30"/>
      <c r="P36" s="29"/>
      <c r="Q36" s="30"/>
      <c r="R36" s="29"/>
      <c r="S36" s="31"/>
      <c r="T36" s="32"/>
      <c r="U36" s="31"/>
      <c r="V36" s="18"/>
      <c r="W36" s="18"/>
      <c r="AF36"/>
      <c r="AG36"/>
    </row>
    <row r="37" spans="1:33" s="5" customFormat="1" ht="16.5" customHeight="1" x14ac:dyDescent="0.25">
      <c r="B37" s="33" t="s">
        <v>65</v>
      </c>
      <c r="C37" s="5" t="s">
        <v>66</v>
      </c>
      <c r="D37" s="29">
        <v>29100</v>
      </c>
      <c r="E37" s="30"/>
      <c r="F37" s="29">
        <v>0</v>
      </c>
      <c r="G37" s="30"/>
      <c r="H37" s="30">
        <v>0</v>
      </c>
      <c r="I37" s="30"/>
      <c r="J37" s="29">
        <v>0</v>
      </c>
      <c r="K37" s="30"/>
      <c r="L37" s="30">
        <f t="shared" si="0"/>
        <v>29100</v>
      </c>
      <c r="M37" s="31"/>
      <c r="N37" s="32"/>
      <c r="O37" s="30"/>
      <c r="P37" s="29">
        <v>0</v>
      </c>
      <c r="Q37" s="30"/>
      <c r="R37" s="29">
        <f t="shared" si="2"/>
        <v>0</v>
      </c>
      <c r="S37" s="31"/>
      <c r="T37" s="32"/>
      <c r="U37" s="31"/>
      <c r="V37" s="18">
        <f t="shared" si="1"/>
        <v>29100</v>
      </c>
      <c r="W37" s="18"/>
      <c r="AF37"/>
      <c r="AG37"/>
    </row>
    <row r="38" spans="1:33" s="5" customFormat="1" ht="16.5" customHeight="1" x14ac:dyDescent="0.25">
      <c r="B38" s="33" t="s">
        <v>67</v>
      </c>
      <c r="C38" s="5" t="s">
        <v>68</v>
      </c>
      <c r="D38" s="29">
        <v>0</v>
      </c>
      <c r="E38" s="30"/>
      <c r="F38" s="29">
        <v>0</v>
      </c>
      <c r="G38" s="30"/>
      <c r="H38" s="30">
        <v>0</v>
      </c>
      <c r="I38" s="30"/>
      <c r="J38" s="29">
        <v>0</v>
      </c>
      <c r="K38" s="30"/>
      <c r="L38" s="30">
        <f t="shared" si="0"/>
        <v>0</v>
      </c>
      <c r="M38" s="31"/>
      <c r="N38" s="32"/>
      <c r="O38" s="30"/>
      <c r="P38" s="29">
        <v>0</v>
      </c>
      <c r="Q38" s="30"/>
      <c r="R38" s="29">
        <f t="shared" si="2"/>
        <v>0</v>
      </c>
      <c r="S38" s="31"/>
      <c r="T38" s="32"/>
      <c r="U38" s="31"/>
      <c r="V38" s="18">
        <f t="shared" si="1"/>
        <v>0</v>
      </c>
      <c r="W38" s="18"/>
      <c r="AF38"/>
      <c r="AG38"/>
    </row>
    <row r="39" spans="1:33" s="5" customFormat="1" ht="16.5" customHeight="1" x14ac:dyDescent="0.25">
      <c r="B39" s="33" t="s">
        <v>69</v>
      </c>
      <c r="C39" s="5" t="s">
        <v>70</v>
      </c>
      <c r="D39" s="29">
        <v>2190359</v>
      </c>
      <c r="E39" s="30"/>
      <c r="F39" s="29">
        <v>0</v>
      </c>
      <c r="G39" s="30"/>
      <c r="H39" s="49">
        <v>0</v>
      </c>
      <c r="I39" s="30"/>
      <c r="J39" s="29">
        <v>0</v>
      </c>
      <c r="K39" s="30"/>
      <c r="L39" s="49">
        <f t="shared" si="0"/>
        <v>2190359</v>
      </c>
      <c r="M39" s="31"/>
      <c r="N39" s="32"/>
      <c r="O39" s="30"/>
      <c r="P39" s="29">
        <v>0</v>
      </c>
      <c r="Q39" s="30"/>
      <c r="R39" s="29">
        <f t="shared" si="2"/>
        <v>0</v>
      </c>
      <c r="S39" s="31"/>
      <c r="T39" s="32"/>
      <c r="U39" s="31"/>
      <c r="V39" s="18">
        <f t="shared" si="1"/>
        <v>2190359</v>
      </c>
      <c r="W39" s="18"/>
      <c r="AF39"/>
      <c r="AG39"/>
    </row>
    <row r="40" spans="1:33" ht="16.5" customHeight="1" x14ac:dyDescent="0.25">
      <c r="C40" s="39" t="s">
        <v>71</v>
      </c>
      <c r="D40" s="40">
        <f>SUM(D18:D39)</f>
        <v>675784138</v>
      </c>
      <c r="E40" s="41"/>
      <c r="F40" s="40">
        <f>SUM(F18:F39)</f>
        <v>131600267</v>
      </c>
      <c r="G40" s="41"/>
      <c r="H40" s="40">
        <f>SUM(H18:H39)</f>
        <v>380370038</v>
      </c>
      <c r="I40" s="41"/>
      <c r="J40" s="40">
        <f>SUM(J18:J39)</f>
        <v>41697291</v>
      </c>
      <c r="K40" s="41"/>
      <c r="L40" s="40">
        <f>SUM(L18:L39)</f>
        <v>1229451734</v>
      </c>
      <c r="M40" s="42"/>
      <c r="N40" s="43"/>
      <c r="O40" s="41"/>
      <c r="P40" s="40">
        <f>SUM(P18:P39)</f>
        <v>0</v>
      </c>
      <c r="Q40" s="41"/>
      <c r="R40" s="40">
        <f>SUM(R18:R39)</f>
        <v>0</v>
      </c>
      <c r="S40" s="42"/>
      <c r="T40" s="43"/>
      <c r="U40" s="42"/>
      <c r="V40" s="44">
        <f>SUM(V18:V39)</f>
        <v>1222861703</v>
      </c>
    </row>
    <row r="41" spans="1:33" ht="16.5" customHeight="1" x14ac:dyDescent="0.25">
      <c r="C41" s="39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3"/>
      <c r="O41" s="41"/>
      <c r="P41" s="41"/>
      <c r="Q41" s="41"/>
      <c r="R41" s="41"/>
      <c r="S41" s="42"/>
      <c r="T41" s="43"/>
      <c r="U41" s="42"/>
      <c r="V41" s="42"/>
    </row>
    <row r="42" spans="1:33" ht="15" customHeight="1" thickBot="1" x14ac:dyDescent="0.3">
      <c r="C42" s="28" t="s">
        <v>72</v>
      </c>
      <c r="D42" s="50">
        <f>D14-D40</f>
        <v>-74469875</v>
      </c>
      <c r="E42" s="30"/>
      <c r="F42" s="50">
        <f>F14-F40</f>
        <v>0</v>
      </c>
      <c r="G42" s="30"/>
      <c r="H42" s="50">
        <f>H14-H40</f>
        <v>-353721399</v>
      </c>
      <c r="I42" s="30"/>
      <c r="J42" s="50">
        <f>J14-J40</f>
        <v>-1624002</v>
      </c>
      <c r="K42" s="30"/>
      <c r="L42" s="50">
        <f>L14-L40</f>
        <v>-429815276</v>
      </c>
      <c r="M42" s="31"/>
      <c r="N42" s="32"/>
      <c r="O42" s="30"/>
      <c r="P42" s="30"/>
      <c r="Q42" s="30"/>
      <c r="R42" s="30"/>
      <c r="S42" s="31"/>
      <c r="T42" s="32"/>
      <c r="U42" s="31"/>
      <c r="V42" s="31"/>
    </row>
    <row r="43" spans="1:33" ht="15" customHeight="1" thickTop="1" x14ac:dyDescent="0.25">
      <c r="C43" s="28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32"/>
      <c r="O43" s="30"/>
      <c r="P43" s="30"/>
      <c r="Q43" s="30"/>
      <c r="R43" s="30"/>
      <c r="S43" s="31"/>
      <c r="T43" s="32"/>
      <c r="U43" s="31"/>
      <c r="V43" s="31"/>
    </row>
    <row r="44" spans="1:33" x14ac:dyDescent="0.25">
      <c r="A44" s="28" t="s">
        <v>73</v>
      </c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2"/>
      <c r="O44" s="30"/>
      <c r="P44" s="30"/>
      <c r="Q44" s="30"/>
      <c r="R44" s="30"/>
      <c r="S44" s="31"/>
      <c r="T44" s="32"/>
      <c r="U44" s="31"/>
      <c r="V44" s="31"/>
    </row>
    <row r="45" spans="1:33" x14ac:dyDescent="0.25">
      <c r="C45" s="51" t="s">
        <v>74</v>
      </c>
      <c r="D45" s="30">
        <v>49000000</v>
      </c>
      <c r="E45" s="30"/>
      <c r="F45" s="30">
        <v>0</v>
      </c>
      <c r="G45" s="30"/>
      <c r="H45" s="30">
        <v>0</v>
      </c>
      <c r="I45" s="30"/>
      <c r="J45" s="30">
        <v>733000</v>
      </c>
      <c r="K45" s="30"/>
      <c r="L45" s="30">
        <f>SUM(D45:J45)</f>
        <v>49733000</v>
      </c>
      <c r="M45" s="31"/>
      <c r="N45" s="32"/>
      <c r="O45" s="30"/>
      <c r="P45" s="30"/>
      <c r="Q45" s="30"/>
      <c r="R45" s="30"/>
      <c r="S45" s="31"/>
      <c r="T45" s="32"/>
      <c r="U45" s="31"/>
      <c r="V45" s="31"/>
    </row>
    <row r="46" spans="1:33" ht="16.5" customHeight="1" x14ac:dyDescent="0.25">
      <c r="C46" s="51" t="s">
        <v>75</v>
      </c>
      <c r="D46" s="49">
        <v>0</v>
      </c>
      <c r="E46" s="30"/>
      <c r="F46" s="49">
        <v>0</v>
      </c>
      <c r="G46" s="30"/>
      <c r="H46" s="49">
        <v>49000000</v>
      </c>
      <c r="I46" s="30"/>
      <c r="J46" s="49">
        <v>0</v>
      </c>
      <c r="K46" s="30"/>
      <c r="L46" s="49">
        <f>SUM(D46:J46)</f>
        <v>49000000</v>
      </c>
      <c r="M46" s="31"/>
      <c r="N46" s="32"/>
      <c r="O46" s="30"/>
      <c r="P46" s="49">
        <v>0</v>
      </c>
      <c r="Q46" s="30"/>
      <c r="R46" s="49">
        <f>+P46</f>
        <v>0</v>
      </c>
      <c r="S46" s="31"/>
      <c r="T46" s="32"/>
      <c r="U46" s="31"/>
      <c r="V46" s="52">
        <f>+L46+R46</f>
        <v>49000000</v>
      </c>
    </row>
    <row r="47" spans="1:33" s="5" customFormat="1" ht="18.75" customHeight="1" thickBot="1" x14ac:dyDescent="0.3">
      <c r="C47" s="39" t="s">
        <v>76</v>
      </c>
      <c r="D47" s="53">
        <f>D45-D46</f>
        <v>49000000</v>
      </c>
      <c r="E47" s="41"/>
      <c r="F47" s="53">
        <f>F45-F46</f>
        <v>0</v>
      </c>
      <c r="G47" s="41"/>
      <c r="H47" s="53">
        <f>H45-H46</f>
        <v>-49000000</v>
      </c>
      <c r="I47" s="41"/>
      <c r="J47" s="53">
        <f>J45-J46</f>
        <v>733000</v>
      </c>
      <c r="K47" s="41"/>
      <c r="L47" s="53">
        <f>L45-L46</f>
        <v>733000</v>
      </c>
      <c r="M47" s="42"/>
      <c r="N47" s="43"/>
      <c r="O47" s="41"/>
      <c r="P47" s="45">
        <f>SUM(P40:P46)</f>
        <v>0</v>
      </c>
      <c r="Q47" s="41"/>
      <c r="R47" s="45">
        <f>SUM(R40:R46)</f>
        <v>0</v>
      </c>
      <c r="S47" s="42"/>
      <c r="T47" s="43"/>
      <c r="U47" s="42"/>
      <c r="V47" s="46">
        <f>SUM(V40:V46)</f>
        <v>1271861703</v>
      </c>
      <c r="W47" s="18"/>
      <c r="AF47"/>
      <c r="AG47"/>
    </row>
    <row r="48" spans="1:33" ht="14.25" customHeight="1" thickTop="1" x14ac:dyDescent="0.25">
      <c r="C48" s="39"/>
      <c r="D48" s="29"/>
      <c r="E48" s="30"/>
      <c r="F48" s="29"/>
      <c r="G48" s="30"/>
      <c r="H48" s="29"/>
      <c r="I48" s="30"/>
      <c r="J48" s="29"/>
      <c r="K48" s="30"/>
      <c r="L48" s="29"/>
      <c r="M48" s="31"/>
      <c r="N48" s="32"/>
      <c r="O48" s="30"/>
      <c r="P48" s="29"/>
      <c r="Q48" s="30"/>
      <c r="R48" s="29"/>
      <c r="S48" s="31"/>
      <c r="T48" s="32"/>
      <c r="U48" s="31"/>
      <c r="V48" s="18"/>
    </row>
    <row r="49" spans="3:33" s="5" customFormat="1" ht="18.75" customHeight="1" thickBot="1" x14ac:dyDescent="0.3">
      <c r="C49" s="39" t="s">
        <v>77</v>
      </c>
      <c r="D49" s="54">
        <f>D42+D47</f>
        <v>-25469875</v>
      </c>
      <c r="E49" s="41"/>
      <c r="F49" s="54">
        <f>F42+F47</f>
        <v>0</v>
      </c>
      <c r="G49" s="41"/>
      <c r="H49" s="54">
        <f>H42+H47</f>
        <v>-402721399</v>
      </c>
      <c r="I49" s="41"/>
      <c r="J49" s="54">
        <f>J42+J47</f>
        <v>-891002</v>
      </c>
      <c r="K49" s="41"/>
      <c r="L49" s="54">
        <f>L42+L47</f>
        <v>-429082276</v>
      </c>
      <c r="M49" s="42"/>
      <c r="N49" s="43"/>
      <c r="O49" s="41"/>
      <c r="P49" s="55">
        <f>+P14-P47</f>
        <v>0</v>
      </c>
      <c r="Q49" s="41"/>
      <c r="R49" s="55">
        <f>+R14-R47</f>
        <v>0</v>
      </c>
      <c r="S49" s="42"/>
      <c r="T49" s="43"/>
      <c r="U49" s="42"/>
      <c r="V49" s="56">
        <f>+V14-V47</f>
        <v>-1271861703</v>
      </c>
      <c r="W49" s="18"/>
      <c r="AF49"/>
      <c r="AG49"/>
    </row>
    <row r="50" spans="3:33" s="5" customFormat="1" x14ac:dyDescent="0.25">
      <c r="D50" s="29"/>
      <c r="E50" s="30"/>
      <c r="F50" s="29"/>
      <c r="G50" s="30"/>
      <c r="H50" s="29"/>
      <c r="I50" s="30"/>
      <c r="J50" s="29"/>
      <c r="K50" s="30"/>
      <c r="L50" s="29"/>
      <c r="M50" s="31"/>
      <c r="N50" s="31"/>
      <c r="O50" s="30"/>
      <c r="P50" s="18"/>
      <c r="Q50" s="31"/>
      <c r="R50" s="18"/>
      <c r="S50" s="31"/>
      <c r="T50" s="31"/>
      <c r="U50" s="31"/>
      <c r="V50" s="18"/>
      <c r="W50" s="18"/>
      <c r="AF50"/>
      <c r="AG50"/>
    </row>
    <row r="51" spans="3:33" s="5" customFormat="1" x14ac:dyDescent="0.25">
      <c r="D51" s="29"/>
      <c r="E51" s="30"/>
      <c r="F51" s="29"/>
      <c r="G51" s="30"/>
      <c r="H51" s="29"/>
      <c r="I51" s="29"/>
      <c r="J51" s="29"/>
      <c r="K51" s="30"/>
      <c r="L51" s="29"/>
      <c r="M51" s="18"/>
      <c r="N51" s="18"/>
      <c r="O51" s="29"/>
      <c r="P51" s="18"/>
      <c r="Q51" s="31"/>
      <c r="R51" s="31"/>
      <c r="S51" s="31"/>
      <c r="T51" s="31"/>
      <c r="U51" s="31"/>
      <c r="V51" s="18"/>
      <c r="W51" s="18"/>
      <c r="AF51"/>
      <c r="AG51"/>
    </row>
    <row r="52" spans="3:33" s="5" customFormat="1" x14ac:dyDescent="0.25">
      <c r="D52" s="29"/>
      <c r="E52" s="30"/>
      <c r="F52" s="29"/>
      <c r="G52" s="30"/>
      <c r="H52" s="29"/>
      <c r="I52" s="29"/>
      <c r="J52" s="29"/>
      <c r="K52" s="30"/>
      <c r="L52" s="29"/>
      <c r="M52" s="18"/>
      <c r="N52" s="18"/>
      <c r="O52" s="29"/>
      <c r="P52" s="18"/>
      <c r="Q52" s="31"/>
      <c r="R52" s="31"/>
      <c r="S52" s="31"/>
      <c r="T52" s="31"/>
      <c r="U52" s="31"/>
      <c r="V52" s="18"/>
      <c r="W52" s="18"/>
      <c r="AF52"/>
      <c r="AG52"/>
    </row>
    <row r="53" spans="3:33" s="5" customFormat="1" x14ac:dyDescent="0.25">
      <c r="D53" s="29"/>
      <c r="E53" s="29"/>
      <c r="F53" s="29"/>
      <c r="G53" s="30"/>
      <c r="H53" s="29"/>
      <c r="I53" s="29"/>
      <c r="J53" s="29"/>
      <c r="K53" s="29"/>
      <c r="L53" s="29"/>
      <c r="M53" s="18"/>
      <c r="N53" s="18"/>
      <c r="O53" s="29"/>
      <c r="P53" s="18"/>
      <c r="Q53" s="31"/>
      <c r="R53" s="31"/>
      <c r="S53" s="31"/>
      <c r="T53" s="31"/>
      <c r="U53" s="31"/>
      <c r="V53" s="18"/>
      <c r="W53" s="18"/>
      <c r="AF53"/>
      <c r="AG53"/>
    </row>
    <row r="54" spans="3:33" s="5" customFormat="1" x14ac:dyDescent="0.25">
      <c r="D54" s="29"/>
      <c r="E54" s="29"/>
      <c r="F54" s="29"/>
      <c r="G54" s="30"/>
      <c r="H54" s="29"/>
      <c r="I54" s="29"/>
      <c r="J54" s="29"/>
      <c r="K54" s="29"/>
      <c r="L54" s="29"/>
      <c r="M54" s="18"/>
      <c r="N54" s="18"/>
      <c r="O54" s="29"/>
      <c r="P54" s="18"/>
      <c r="Q54" s="18"/>
      <c r="R54" s="18"/>
      <c r="S54" s="18"/>
      <c r="T54" s="18"/>
      <c r="U54" s="18"/>
      <c r="V54" s="18"/>
      <c r="W54" s="18"/>
      <c r="AF54"/>
      <c r="AG54"/>
    </row>
    <row r="55" spans="3:33" s="5" customFormat="1" x14ac:dyDescent="0.25">
      <c r="D55" s="29"/>
      <c r="E55" s="29"/>
      <c r="F55" s="29"/>
      <c r="G55" s="30"/>
      <c r="H55" s="29"/>
      <c r="I55" s="29"/>
      <c r="J55" s="29"/>
      <c r="K55" s="29"/>
      <c r="L55" s="29"/>
      <c r="M55" s="18"/>
      <c r="N55" s="18"/>
      <c r="O55" s="29"/>
      <c r="P55" s="18"/>
      <c r="Q55" s="18"/>
      <c r="R55" s="18"/>
      <c r="S55" s="18"/>
      <c r="T55" s="18"/>
      <c r="U55" s="18"/>
      <c r="V55" s="18"/>
      <c r="W55" s="18"/>
      <c r="AF55"/>
      <c r="AG55"/>
    </row>
    <row r="56" spans="3:33" s="5" customFormat="1" x14ac:dyDescent="0.25">
      <c r="D56" s="57"/>
      <c r="E56" s="29"/>
      <c r="F56" s="57"/>
      <c r="G56" s="30"/>
      <c r="H56" s="29"/>
      <c r="I56" s="29"/>
      <c r="J56" s="29"/>
      <c r="K56" s="29"/>
      <c r="L56" s="29"/>
      <c r="M56" s="18"/>
      <c r="N56" s="18"/>
      <c r="O56" s="29"/>
      <c r="P56" s="18"/>
      <c r="Q56" s="18"/>
      <c r="R56" s="18"/>
      <c r="S56" s="18"/>
      <c r="T56" s="18"/>
      <c r="U56" s="18"/>
      <c r="V56" s="18"/>
      <c r="W56" s="18"/>
      <c r="AF56"/>
      <c r="AG56"/>
    </row>
    <row r="57" spans="3:33" s="5" customFormat="1" x14ac:dyDescent="0.25">
      <c r="D57" s="29"/>
      <c r="E57" s="29"/>
      <c r="F57" s="29"/>
      <c r="G57" s="30"/>
      <c r="H57" s="29"/>
      <c r="I57" s="29"/>
      <c r="J57" s="29"/>
      <c r="K57" s="29"/>
      <c r="L57" s="29"/>
      <c r="M57" s="18"/>
      <c r="N57" s="18"/>
      <c r="O57" s="29"/>
      <c r="P57" s="18"/>
      <c r="Q57" s="18"/>
      <c r="R57" s="18"/>
      <c r="S57" s="18"/>
      <c r="T57" s="18"/>
      <c r="U57" s="18"/>
      <c r="V57" s="18"/>
      <c r="W57" s="18"/>
      <c r="AF57"/>
      <c r="AG57"/>
    </row>
    <row r="58" spans="3:33" s="5" customFormat="1" x14ac:dyDescent="0.25">
      <c r="D58" s="29"/>
      <c r="E58" s="29"/>
      <c r="F58" s="29"/>
      <c r="G58" s="30"/>
      <c r="H58" s="29"/>
      <c r="I58" s="29"/>
      <c r="J58" s="29"/>
      <c r="K58" s="29"/>
      <c r="L58" s="29"/>
      <c r="M58" s="18"/>
      <c r="N58" s="18"/>
      <c r="O58" s="29"/>
      <c r="P58" s="18"/>
      <c r="Q58" s="18"/>
      <c r="R58" s="18"/>
      <c r="S58" s="18"/>
      <c r="T58" s="18"/>
      <c r="U58" s="18"/>
      <c r="V58" s="18"/>
      <c r="W58" s="18"/>
      <c r="AF58"/>
      <c r="AG58"/>
    </row>
    <row r="59" spans="3:33" s="5" customFormat="1" x14ac:dyDescent="0.25">
      <c r="D59" s="29"/>
      <c r="E59" s="29"/>
      <c r="F59" s="29"/>
      <c r="G59" s="30"/>
      <c r="H59" s="29"/>
      <c r="I59" s="29"/>
      <c r="J59" s="29"/>
      <c r="K59" s="29"/>
      <c r="L59" s="29"/>
      <c r="M59" s="18"/>
      <c r="N59" s="18"/>
      <c r="O59" s="29"/>
      <c r="P59" s="18"/>
      <c r="Q59" s="18"/>
      <c r="R59" s="18"/>
      <c r="S59" s="18"/>
      <c r="T59" s="18"/>
      <c r="U59" s="18"/>
      <c r="V59" s="18"/>
      <c r="W59" s="18"/>
      <c r="AF59"/>
      <c r="AG59"/>
    </row>
    <row r="60" spans="3:33" s="5" customFormat="1" x14ac:dyDescent="0.25">
      <c r="D60" s="29"/>
      <c r="E60" s="29"/>
      <c r="F60" s="29"/>
      <c r="G60" s="30"/>
      <c r="H60" s="29"/>
      <c r="I60" s="29"/>
      <c r="J60" s="29"/>
      <c r="K60" s="29"/>
      <c r="L60" s="29"/>
      <c r="M60" s="18"/>
      <c r="N60" s="18"/>
      <c r="O60" s="29"/>
      <c r="P60" s="18"/>
      <c r="Q60" s="18"/>
      <c r="R60" s="18"/>
      <c r="S60" s="18"/>
      <c r="T60" s="18"/>
      <c r="U60" s="18"/>
      <c r="V60" s="18"/>
      <c r="W60" s="18"/>
      <c r="AF60"/>
      <c r="AG60"/>
    </row>
    <row r="61" spans="3:33" s="5" customFormat="1" x14ac:dyDescent="0.25">
      <c r="D61" s="29"/>
      <c r="E61" s="29"/>
      <c r="F61" s="29"/>
      <c r="G61" s="29"/>
      <c r="H61" s="29"/>
      <c r="I61" s="29"/>
      <c r="J61" s="29"/>
      <c r="K61" s="29"/>
      <c r="L61" s="29"/>
      <c r="M61" s="18"/>
      <c r="N61" s="18"/>
      <c r="O61" s="29"/>
      <c r="P61" s="18"/>
      <c r="Q61" s="18"/>
      <c r="R61" s="18"/>
      <c r="S61" s="18"/>
      <c r="T61" s="18"/>
      <c r="U61" s="18"/>
      <c r="V61" s="18"/>
      <c r="W61" s="18"/>
      <c r="AF61"/>
      <c r="AG61"/>
    </row>
    <row r="62" spans="3:33" s="5" customFormat="1" x14ac:dyDescent="0.25">
      <c r="D62" s="29"/>
      <c r="E62" s="29"/>
      <c r="F62" s="29"/>
      <c r="G62" s="29"/>
      <c r="H62" s="29"/>
      <c r="I62" s="29"/>
      <c r="J62" s="29"/>
      <c r="K62" s="29"/>
      <c r="L62" s="29"/>
      <c r="M62" s="18"/>
      <c r="N62" s="18"/>
      <c r="O62" s="29"/>
      <c r="P62" s="18"/>
      <c r="Q62" s="18"/>
      <c r="R62" s="18"/>
      <c r="S62" s="18"/>
      <c r="T62" s="18"/>
      <c r="U62" s="18"/>
      <c r="V62" s="18"/>
      <c r="W62" s="18"/>
      <c r="AF62"/>
      <c r="AG62"/>
    </row>
    <row r="63" spans="3:33" s="5" customFormat="1" x14ac:dyDescent="0.25">
      <c r="D63" s="29"/>
      <c r="E63" s="29"/>
      <c r="F63" s="29"/>
      <c r="G63" s="29"/>
      <c r="H63" s="29"/>
      <c r="I63" s="29"/>
      <c r="J63" s="29"/>
      <c r="K63" s="29"/>
      <c r="L63" s="29"/>
      <c r="M63" s="18"/>
      <c r="N63" s="18"/>
      <c r="O63" s="29"/>
      <c r="P63" s="18"/>
      <c r="Q63" s="18"/>
      <c r="R63" s="18"/>
      <c r="S63" s="18"/>
      <c r="T63" s="18"/>
      <c r="U63" s="18"/>
      <c r="V63" s="18"/>
      <c r="W63" s="18"/>
      <c r="AF63"/>
      <c r="AG63"/>
    </row>
    <row r="64" spans="3:33" s="5" customFormat="1" x14ac:dyDescent="0.25">
      <c r="D64" s="29"/>
      <c r="E64" s="29"/>
      <c r="F64" s="29"/>
      <c r="G64" s="29"/>
      <c r="H64" s="29"/>
      <c r="I64" s="29"/>
      <c r="J64" s="29"/>
      <c r="K64" s="29"/>
      <c r="L64" s="29"/>
      <c r="M64" s="18"/>
      <c r="N64" s="18"/>
      <c r="O64" s="29"/>
      <c r="P64" s="18"/>
      <c r="Q64" s="18"/>
      <c r="R64" s="18"/>
      <c r="S64" s="18"/>
      <c r="T64" s="18"/>
      <c r="U64" s="18"/>
      <c r="V64" s="18"/>
      <c r="W64" s="18"/>
      <c r="AF64"/>
      <c r="AG64"/>
    </row>
    <row r="65" spans="4:33" s="5" customFormat="1" x14ac:dyDescent="0.25">
      <c r="D65" s="29"/>
      <c r="E65" s="29"/>
      <c r="F65" s="29"/>
      <c r="G65" s="29"/>
      <c r="H65" s="29"/>
      <c r="I65" s="29"/>
      <c r="J65" s="29"/>
      <c r="K65" s="29"/>
      <c r="L65" s="29"/>
      <c r="M65" s="18"/>
      <c r="N65" s="18"/>
      <c r="O65" s="29"/>
      <c r="P65" s="18"/>
      <c r="Q65" s="18"/>
      <c r="R65" s="18"/>
      <c r="S65" s="18"/>
      <c r="T65" s="18"/>
      <c r="U65" s="18"/>
      <c r="V65" s="18"/>
      <c r="W65" s="18"/>
      <c r="AF65"/>
      <c r="AG65"/>
    </row>
    <row r="66" spans="4:33" s="5" customFormat="1" x14ac:dyDescent="0.25">
      <c r="D66" s="29"/>
      <c r="E66" s="29"/>
      <c r="F66" s="29"/>
      <c r="G66" s="29"/>
      <c r="H66" s="29"/>
      <c r="I66" s="29"/>
      <c r="J66" s="29"/>
      <c r="K66" s="29"/>
      <c r="L66" s="29"/>
      <c r="M66" s="18"/>
      <c r="N66" s="18"/>
      <c r="O66" s="29"/>
      <c r="P66" s="18"/>
      <c r="Q66" s="18"/>
      <c r="R66" s="18"/>
      <c r="S66" s="18"/>
      <c r="T66" s="18"/>
      <c r="U66" s="18"/>
      <c r="V66" s="18"/>
      <c r="W66" s="18"/>
      <c r="AF66"/>
      <c r="AG66"/>
    </row>
    <row r="67" spans="4:33" s="5" customFormat="1" x14ac:dyDescent="0.25">
      <c r="D67" s="29"/>
      <c r="E67" s="29"/>
      <c r="F67" s="29"/>
      <c r="G67" s="29"/>
      <c r="H67" s="29"/>
      <c r="I67" s="29"/>
      <c r="J67" s="29"/>
      <c r="K67" s="29"/>
      <c r="L67" s="29"/>
      <c r="M67" s="18"/>
      <c r="N67" s="18"/>
      <c r="O67" s="29"/>
      <c r="P67" s="18"/>
      <c r="Q67" s="18"/>
      <c r="R67" s="18"/>
      <c r="S67" s="18"/>
      <c r="T67" s="18"/>
      <c r="U67" s="18"/>
      <c r="V67" s="18"/>
      <c r="W67" s="18"/>
      <c r="AF67"/>
      <c r="AG67"/>
    </row>
    <row r="68" spans="4:33" s="5" customFormat="1" x14ac:dyDescent="0.25">
      <c r="D68" s="29"/>
      <c r="E68" s="29"/>
      <c r="F68" s="29"/>
      <c r="G68" s="29"/>
      <c r="H68" s="29"/>
      <c r="I68" s="29"/>
      <c r="J68" s="29"/>
      <c r="K68" s="29"/>
      <c r="L68" s="29"/>
      <c r="M68" s="18"/>
      <c r="N68" s="18"/>
      <c r="O68" s="29"/>
      <c r="P68" s="18"/>
      <c r="Q68" s="18"/>
      <c r="R68" s="18"/>
      <c r="S68" s="18"/>
      <c r="T68" s="18"/>
      <c r="U68" s="18"/>
      <c r="V68" s="18"/>
      <c r="W68" s="18"/>
      <c r="AF68"/>
      <c r="AG68"/>
    </row>
    <row r="69" spans="4:33" s="5" customFormat="1" x14ac:dyDescent="0.25">
      <c r="D69" s="29"/>
      <c r="E69" s="29"/>
      <c r="F69" s="29"/>
      <c r="G69" s="29"/>
      <c r="H69" s="29"/>
      <c r="I69" s="29"/>
      <c r="J69" s="29"/>
      <c r="K69" s="29"/>
      <c r="L69" s="29"/>
      <c r="M69" s="18"/>
      <c r="N69" s="18"/>
      <c r="O69" s="29"/>
      <c r="P69" s="18"/>
      <c r="Q69" s="18"/>
      <c r="R69" s="18"/>
      <c r="S69" s="18"/>
      <c r="T69" s="18"/>
      <c r="U69" s="18"/>
      <c r="V69" s="18"/>
      <c r="W69" s="18"/>
      <c r="AF69"/>
      <c r="AG69"/>
    </row>
    <row r="70" spans="4:33" s="5" customFormat="1" x14ac:dyDescent="0.25">
      <c r="D70" s="29"/>
      <c r="E70" s="29"/>
      <c r="F70" s="29"/>
      <c r="G70" s="29"/>
      <c r="H70" s="29"/>
      <c r="I70" s="29"/>
      <c r="J70" s="29"/>
      <c r="K70" s="29"/>
      <c r="L70" s="29"/>
      <c r="M70" s="18"/>
      <c r="N70" s="18"/>
      <c r="O70" s="29"/>
      <c r="P70" s="18"/>
      <c r="Q70" s="18"/>
      <c r="R70" s="18"/>
      <c r="S70" s="18"/>
      <c r="T70" s="18"/>
      <c r="U70" s="18"/>
      <c r="V70" s="18"/>
      <c r="W70" s="18"/>
      <c r="AF70"/>
      <c r="AG70"/>
    </row>
    <row r="71" spans="4:33" s="5" customFormat="1" x14ac:dyDescent="0.25">
      <c r="D71" s="29"/>
      <c r="E71" s="29"/>
      <c r="F71" s="29"/>
      <c r="G71" s="29"/>
      <c r="H71" s="29"/>
      <c r="I71" s="29"/>
      <c r="J71" s="29"/>
      <c r="K71" s="29"/>
      <c r="L71" s="29"/>
      <c r="M71" s="18"/>
      <c r="N71" s="18"/>
      <c r="O71" s="29"/>
      <c r="P71" s="18"/>
      <c r="Q71" s="18"/>
      <c r="R71" s="18"/>
      <c r="S71" s="18"/>
      <c r="T71" s="18"/>
      <c r="U71" s="18"/>
      <c r="V71" s="18"/>
      <c r="W71" s="18"/>
      <c r="AF71"/>
      <c r="AG71"/>
    </row>
    <row r="72" spans="4:33" s="5" customFormat="1" x14ac:dyDescent="0.25">
      <c r="D72" s="29"/>
      <c r="E72" s="29"/>
      <c r="F72" s="29"/>
      <c r="G72" s="29"/>
      <c r="H72" s="29"/>
      <c r="I72" s="29"/>
      <c r="J72" s="29"/>
      <c r="K72" s="29"/>
      <c r="L72" s="29"/>
      <c r="M72" s="18"/>
      <c r="N72" s="18"/>
      <c r="O72" s="29"/>
      <c r="P72" s="18"/>
      <c r="Q72" s="18"/>
      <c r="R72" s="18"/>
      <c r="S72" s="18"/>
      <c r="T72" s="18"/>
      <c r="U72" s="18"/>
      <c r="V72" s="18"/>
      <c r="W72" s="18"/>
      <c r="AF72"/>
      <c r="AG72"/>
    </row>
    <row r="73" spans="4:33" s="5" customFormat="1" x14ac:dyDescent="0.25">
      <c r="D73" s="29"/>
      <c r="E73" s="29"/>
      <c r="F73" s="29"/>
      <c r="G73" s="29"/>
      <c r="H73" s="29"/>
      <c r="I73" s="29"/>
      <c r="J73" s="29"/>
      <c r="K73" s="29"/>
      <c r="L73" s="29"/>
      <c r="M73" s="18"/>
      <c r="N73" s="18"/>
      <c r="O73" s="29"/>
      <c r="P73" s="18"/>
      <c r="Q73" s="18"/>
      <c r="R73" s="18"/>
      <c r="S73" s="18"/>
      <c r="T73" s="18"/>
      <c r="U73" s="18"/>
      <c r="V73" s="18"/>
      <c r="W73" s="18"/>
      <c r="AF73"/>
      <c r="AG73"/>
    </row>
    <row r="74" spans="4:33" s="5" customFormat="1" x14ac:dyDescent="0.25">
      <c r="D74" s="29"/>
      <c r="E74" s="29"/>
      <c r="F74" s="29"/>
      <c r="G74" s="29"/>
      <c r="H74" s="29"/>
      <c r="I74" s="29"/>
      <c r="J74" s="29"/>
      <c r="K74" s="29"/>
      <c r="L74" s="29"/>
      <c r="M74" s="18"/>
      <c r="N74" s="18"/>
      <c r="O74" s="29"/>
      <c r="P74" s="18"/>
      <c r="Q74" s="18"/>
      <c r="R74" s="18"/>
      <c r="S74" s="18"/>
      <c r="T74" s="18"/>
      <c r="U74" s="18"/>
      <c r="V74" s="18"/>
      <c r="W74" s="18"/>
      <c r="AF74"/>
      <c r="AG74"/>
    </row>
    <row r="75" spans="4:33" x14ac:dyDescent="0.25">
      <c r="D75" s="29"/>
      <c r="E75" s="29"/>
      <c r="F75" s="29"/>
      <c r="G75" s="29"/>
      <c r="H75" s="29"/>
      <c r="I75" s="29"/>
      <c r="J75" s="29"/>
      <c r="K75" s="29"/>
      <c r="L75" s="29"/>
      <c r="M75" s="18"/>
      <c r="N75" s="18"/>
      <c r="O75" s="29"/>
      <c r="P75" s="18"/>
      <c r="Q75" s="18"/>
      <c r="R75" s="18"/>
      <c r="S75" s="18"/>
      <c r="T75" s="18"/>
      <c r="U75" s="18"/>
      <c r="V75" s="18"/>
    </row>
    <row r="76" spans="4:33" x14ac:dyDescent="0.25">
      <c r="D76" s="29"/>
      <c r="E76" s="29"/>
      <c r="F76" s="29"/>
      <c r="G76" s="29"/>
      <c r="H76" s="29"/>
      <c r="I76" s="29"/>
      <c r="J76" s="29"/>
      <c r="K76" s="29"/>
      <c r="L76" s="29"/>
      <c r="M76" s="18"/>
      <c r="N76" s="18"/>
      <c r="O76" s="29"/>
      <c r="P76" s="18"/>
      <c r="Q76" s="18"/>
      <c r="R76" s="18"/>
      <c r="S76" s="18"/>
      <c r="T76" s="18"/>
      <c r="U76" s="18"/>
      <c r="V76" s="18"/>
    </row>
  </sheetData>
  <mergeCells count="2">
    <mergeCell ref="A1:L1"/>
    <mergeCell ref="A2:L2"/>
  </mergeCells>
  <conditionalFormatting sqref="D9:V53">
    <cfRule type="cellIs" dxfId="0" priority="2" operator="lessThan">
      <formula>0</formula>
    </cfRule>
  </conditionalFormatting>
  <printOptions horizontalCentered="1"/>
  <pageMargins left="0" right="0" top="0.5" bottom="0" header="0" footer="0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</vt:lpstr>
      <vt:lpstr>Detail!Print_Area</vt:lpstr>
      <vt:lpstr>Detail!Print_Titles</vt:lpstr>
    </vt:vector>
  </TitlesOfParts>
  <Company>Arlington Independent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 JOSLYN</dc:creator>
  <cp:lastModifiedBy>Sheena JOSLYN</cp:lastModifiedBy>
  <dcterms:created xsi:type="dcterms:W3CDTF">2024-06-18T17:04:43Z</dcterms:created>
  <dcterms:modified xsi:type="dcterms:W3CDTF">2024-06-18T17:05:11Z</dcterms:modified>
</cp:coreProperties>
</file>